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15460ab6beed19/Trisport/Wettkämpfe/"/>
    </mc:Choice>
  </mc:AlternateContent>
  <xr:revisionPtr revIDLastSave="78" documentId="8_{8683B850-44E2-4561-B189-4EDC558CC567}" xr6:coauthVersionLast="47" xr6:coauthVersionMax="47" xr10:uidLastSave="{9478975B-D691-B04C-8B32-80CB757E4B00}"/>
  <bookViews>
    <workbookView xWindow="760" yWindow="760" windowWidth="27180" windowHeight="13900" xr2:uid="{5C8E27CB-228E-4AE3-A9CA-28BBBE73C20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<sst xmlns="http://schemas.openxmlformats.org/spreadsheetml/2006/main" count="71" uniqueCount="37">
  <si>
    <t>Laufen</t>
  </si>
  <si>
    <t>Dorfen</t>
  </si>
  <si>
    <t>Anzing</t>
  </si>
  <si>
    <t>Datum</t>
  </si>
  <si>
    <t>Triathlon</t>
  </si>
  <si>
    <t>Ammersee</t>
  </si>
  <si>
    <t>Regensburg</t>
  </si>
  <si>
    <t>Berglauf</t>
  </si>
  <si>
    <t>Schüler D</t>
  </si>
  <si>
    <t>Schüler C</t>
  </si>
  <si>
    <t>Schüler B</t>
  </si>
  <si>
    <t>Schüler A</t>
  </si>
  <si>
    <t>Jugend B</t>
  </si>
  <si>
    <t>Jugend A</t>
  </si>
  <si>
    <t>Junioren</t>
  </si>
  <si>
    <t>Vereinsmeiterschaften  Trisport Erding</t>
  </si>
  <si>
    <t>Jahrgang</t>
  </si>
  <si>
    <t>U8 = 590m</t>
  </si>
  <si>
    <t>U10 = 790m</t>
  </si>
  <si>
    <t>U12=790m</t>
  </si>
  <si>
    <t>U14=1580m</t>
  </si>
  <si>
    <t>U16=1580m</t>
  </si>
  <si>
    <t>U18=5000m</t>
  </si>
  <si>
    <t>U20=5000m</t>
  </si>
  <si>
    <t>5km Lauf</t>
  </si>
  <si>
    <t>10km Lauf</t>
  </si>
  <si>
    <t>Hochfelln</t>
  </si>
  <si>
    <t>7,8km / 1071Hm</t>
  </si>
  <si>
    <t>0,5/22,5/5</t>
  </si>
  <si>
    <t>0,75/20,5/5,0</t>
  </si>
  <si>
    <t>0,4/8,5/2,0</t>
  </si>
  <si>
    <t>0,2/4,5/1</t>
  </si>
  <si>
    <t>0,1/2,6/0,4</t>
  </si>
  <si>
    <t>50mSwim+0,4 Lauf</t>
  </si>
  <si>
    <t>0,05m Swim+0,4 Run</t>
  </si>
  <si>
    <t>Erwachsene</t>
  </si>
  <si>
    <t>Berechnung in Prozent zum Alterklassen Beste/n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</si>
</sst>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left"/>
    </xf>
    <xf numFmtId="0" fontId="0" fillId="3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13</xdr:row>
      <xdr:rowOff>1</xdr:rowOff>
    </xdr:from>
    <xdr:to>
      <xdr:col>14</xdr:col>
      <xdr:colOff>990600</xdr:colOff>
      <xdr:row>15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577294F-C938-D94E-3F72-15E6AA6F71B2}"/>
            </a:ext>
          </a:extLst>
        </xdr:cNvPr>
        <xdr:cNvSpPr txBox="1"/>
      </xdr:nvSpPr>
      <xdr:spPr>
        <a:xfrm>
          <a:off x="3911600" y="2565401"/>
          <a:ext cx="989330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rgbClr val="FF0000"/>
              </a:solidFill>
            </a:rPr>
            <a:t>Wenn es zwei Wertungswettkämpfe</a:t>
          </a:r>
          <a:r>
            <a:rPr lang="de-DE" sz="1100" b="1" baseline="0">
              <a:solidFill>
                <a:srgbClr val="FF0000"/>
              </a:solidFill>
            </a:rPr>
            <a:t> gibt, dann zählt das bessere relative Ergebnis bzw. der Mittelwert aus beiden Wettkämpfen sofern dieser besser ist.</a:t>
          </a:r>
          <a:endParaRPr lang="de-DE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BE9C-3431-4155-B850-9A15119549DB}">
  <dimension ref="A1:R11"/>
  <sheetViews>
    <sheetView tabSelected="1" workbookViewId="0">
      <selection activeCell="C21" sqref="C21"/>
    </sheetView>
  </sheetViews>
  <sheetFormatPr baseColWidth="10" defaultRowHeight="15" x14ac:dyDescent="0.2"/>
  <cols>
    <col min="4" max="4" width="14.83203125" style="1" customWidth="1"/>
    <col min="5" max="11" width="11.33203125" style="1" customWidth="1"/>
    <col min="12" max="18" width="13.83203125" style="1" bestFit="1" customWidth="1"/>
  </cols>
  <sheetData>
    <row r="1" spans="1:18" ht="22" x14ac:dyDescent="0.3">
      <c r="A1" s="4" t="s">
        <v>15</v>
      </c>
    </row>
    <row r="2" spans="1:18" x14ac:dyDescent="0.2">
      <c r="A2" s="5">
        <v>2025</v>
      </c>
      <c r="C2" t="s">
        <v>3</v>
      </c>
      <c r="L2" s="7" t="s">
        <v>36</v>
      </c>
      <c r="M2" s="7"/>
      <c r="N2" s="7"/>
      <c r="O2" s="7"/>
      <c r="P2" s="7"/>
      <c r="Q2" s="7"/>
      <c r="R2" s="7"/>
    </row>
    <row r="3" spans="1:18" x14ac:dyDescent="0.2">
      <c r="D3" s="8" t="s">
        <v>8</v>
      </c>
      <c r="E3" s="8"/>
      <c r="F3" s="8" t="s">
        <v>9</v>
      </c>
      <c r="G3" s="8"/>
      <c r="H3" s="8" t="s">
        <v>10</v>
      </c>
      <c r="I3" s="8"/>
      <c r="J3" s="8" t="s">
        <v>11</v>
      </c>
      <c r="K3" s="8"/>
      <c r="L3" s="8" t="s">
        <v>12</v>
      </c>
      <c r="M3" s="8"/>
      <c r="N3" s="8" t="s">
        <v>13</v>
      </c>
      <c r="O3" s="8"/>
      <c r="P3" s="8" t="s">
        <v>14</v>
      </c>
      <c r="Q3" s="8"/>
      <c r="R3" s="6" t="s">
        <v>35</v>
      </c>
    </row>
    <row r="4" spans="1:18" x14ac:dyDescent="0.2">
      <c r="B4" s="3" t="s">
        <v>16</v>
      </c>
      <c r="D4" s="6">
        <f>$A$2-6</f>
        <v>2019</v>
      </c>
      <c r="E4" s="6">
        <f>$A$2-7</f>
        <v>2018</v>
      </c>
      <c r="F4" s="6">
        <f>$A$2-8</f>
        <v>2017</v>
      </c>
      <c r="G4" s="6">
        <f>$A$2-9</f>
        <v>2016</v>
      </c>
      <c r="H4" s="6">
        <f>$A$2-10</f>
        <v>2015</v>
      </c>
      <c r="I4" s="6">
        <f>$A$2-11</f>
        <v>2014</v>
      </c>
      <c r="J4" s="6">
        <f>$A$2-12</f>
        <v>2013</v>
      </c>
      <c r="K4" s="6">
        <f>$A$2-13</f>
        <v>2012</v>
      </c>
      <c r="L4" s="6">
        <f>$A$2-14</f>
        <v>2011</v>
      </c>
      <c r="M4" s="6">
        <f>$A$2-15</f>
        <v>2010</v>
      </c>
      <c r="N4" s="6">
        <f>$A$2-16</f>
        <v>2009</v>
      </c>
      <c r="O4" s="6">
        <f>$A$2-17</f>
        <v>2008</v>
      </c>
      <c r="P4" s="6">
        <f>$A$2-18</f>
        <v>2007</v>
      </c>
      <c r="Q4" s="6">
        <f>$A$2-19</f>
        <v>2006</v>
      </c>
      <c r="R4" s="6" t="str">
        <f>"ab "&amp;$A$2-20</f>
        <v>ab 2005</v>
      </c>
    </row>
    <row r="5" spans="1:18" x14ac:dyDescent="0.2">
      <c r="A5" s="9" t="s">
        <v>0</v>
      </c>
      <c r="B5" t="s">
        <v>1</v>
      </c>
      <c r="C5" s="2">
        <v>45844</v>
      </c>
      <c r="D5" s="1" t="s">
        <v>17</v>
      </c>
      <c r="E5" s="1" t="s">
        <v>17</v>
      </c>
      <c r="F5" s="1" t="s">
        <v>18</v>
      </c>
      <c r="G5" s="1" t="s">
        <v>18</v>
      </c>
      <c r="H5" s="1" t="s">
        <v>19</v>
      </c>
      <c r="I5" s="1" t="s">
        <v>19</v>
      </c>
      <c r="J5" s="1" t="s">
        <v>20</v>
      </c>
      <c r="K5" s="1" t="s">
        <v>20</v>
      </c>
      <c r="L5" s="1" t="s">
        <v>21</v>
      </c>
      <c r="M5" s="1" t="s">
        <v>21</v>
      </c>
      <c r="N5" s="1" t="s">
        <v>22</v>
      </c>
      <c r="O5" s="1" t="s">
        <v>22</v>
      </c>
      <c r="P5" s="1" t="s">
        <v>23</v>
      </c>
      <c r="Q5" s="1" t="s">
        <v>23</v>
      </c>
      <c r="R5" s="1" t="s">
        <v>25</v>
      </c>
    </row>
    <row r="6" spans="1:18" x14ac:dyDescent="0.2">
      <c r="A6" s="9"/>
      <c r="B6" t="s">
        <v>2</v>
      </c>
      <c r="C6" s="2">
        <v>45933</v>
      </c>
      <c r="L6" s="1" t="s">
        <v>24</v>
      </c>
      <c r="M6" s="1" t="s">
        <v>24</v>
      </c>
      <c r="N6" s="1" t="s">
        <v>24</v>
      </c>
      <c r="O6" s="1" t="s">
        <v>24</v>
      </c>
      <c r="P6" s="1" t="s">
        <v>24</v>
      </c>
      <c r="Q6" s="1" t="s">
        <v>24</v>
      </c>
      <c r="R6" s="1" t="s">
        <v>25</v>
      </c>
    </row>
    <row r="7" spans="1:18" x14ac:dyDescent="0.2">
      <c r="A7" s="9"/>
    </row>
    <row r="8" spans="1:18" x14ac:dyDescent="0.2">
      <c r="A8" s="9" t="s">
        <v>4</v>
      </c>
      <c r="B8" t="s">
        <v>5</v>
      </c>
      <c r="C8" s="2">
        <v>45850</v>
      </c>
      <c r="D8" s="1" t="s">
        <v>34</v>
      </c>
      <c r="E8" s="1" t="s">
        <v>33</v>
      </c>
      <c r="F8" s="1" t="s">
        <v>32</v>
      </c>
      <c r="G8" s="1" t="s">
        <v>32</v>
      </c>
      <c r="H8" s="1" t="s">
        <v>31</v>
      </c>
      <c r="I8" s="1" t="s">
        <v>31</v>
      </c>
      <c r="J8" s="1" t="s">
        <v>30</v>
      </c>
      <c r="K8" s="1" t="s">
        <v>30</v>
      </c>
      <c r="L8" s="1" t="s">
        <v>30</v>
      </c>
      <c r="M8" s="1" t="s">
        <v>30</v>
      </c>
      <c r="N8" s="1" t="s">
        <v>29</v>
      </c>
      <c r="O8" s="1" t="s">
        <v>29</v>
      </c>
      <c r="P8" s="1" t="s">
        <v>29</v>
      </c>
      <c r="Q8" s="1" t="s">
        <v>29</v>
      </c>
      <c r="R8" s="1" t="s">
        <v>29</v>
      </c>
    </row>
    <row r="9" spans="1:18" x14ac:dyDescent="0.2">
      <c r="A9" s="9"/>
      <c r="B9" t="s">
        <v>6</v>
      </c>
      <c r="C9" s="2">
        <v>45872</v>
      </c>
      <c r="L9" s="1" t="s">
        <v>28</v>
      </c>
      <c r="M9" s="1" t="s">
        <v>28</v>
      </c>
      <c r="N9" s="1" t="s">
        <v>28</v>
      </c>
      <c r="O9" s="1" t="s">
        <v>28</v>
      </c>
      <c r="P9" s="1" t="s">
        <v>28</v>
      </c>
      <c r="Q9" s="1" t="s">
        <v>28</v>
      </c>
      <c r="R9" s="1" t="s">
        <v>28</v>
      </c>
    </row>
    <row r="10" spans="1:18" x14ac:dyDescent="0.2">
      <c r="A10" s="9"/>
    </row>
    <row r="11" spans="1:18" x14ac:dyDescent="0.2">
      <c r="A11" s="9" t="s">
        <v>7</v>
      </c>
      <c r="B11" t="s">
        <v>26</v>
      </c>
      <c r="C11" s="2">
        <v>45928</v>
      </c>
      <c r="L11" s="1" t="s">
        <v>27</v>
      </c>
      <c r="M11" s="1" t="s">
        <v>27</v>
      </c>
      <c r="N11" s="1" t="s">
        <v>27</v>
      </c>
      <c r="O11" s="1" t="s">
        <v>27</v>
      </c>
      <c r="P11" s="1" t="s">
        <v>27</v>
      </c>
      <c r="Q11" s="1" t="s">
        <v>27</v>
      </c>
      <c r="R11" s="1" t="s">
        <v>27</v>
      </c>
    </row>
  </sheetData>
  <mergeCells count="8">
    <mergeCell ref="L2:R2"/>
    <mergeCell ref="D3:E3"/>
    <mergeCell ref="F3:G3"/>
    <mergeCell ref="H3:I3"/>
    <mergeCell ref="J3:K3"/>
    <mergeCell ref="L3:M3"/>
    <mergeCell ref="N3:O3"/>
    <mergeCell ref="P3:Q3"/>
  </mergeCells>
  <phoneticPr fontId="3" type="noConversion"/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MWN-PC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Schönfelder</dc:creator>
  <cp:lastModifiedBy>Martin Schönfelder</cp:lastModifiedBy>
  <dcterms:created xsi:type="dcterms:W3CDTF">2025-02-12T10:30:27Z</dcterms:created>
  <dcterms:modified xsi:type="dcterms:W3CDTF">2025-02-16T08:26:22Z</dcterms:modified>
</cp:coreProperties>
</file>